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<sst xmlns="http://schemas.openxmlformats.org/spreadsheetml/2006/main" count="428" uniqueCount="104">
  <si>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</si>
  <si>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</si>
  <si>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</si>
  <si>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</si>
  <si>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</si>
  <si>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</si>
  <si>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</si>
  <si>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</si>
  <si>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</si>
  <si>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</si>
  <si>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</si>
  <si>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</si>
  <si>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</si>
  <si>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</si>
  <si>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</si>
  <si>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</si>
  <si>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</si>
  <si>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</si>
  <si>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</si>
  <si>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</si>
  <si>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</si>
  <si>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</si>
  <si>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</si>
  <si>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</si>
  <si>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</si>
  <si>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</si>
  <si>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</si>
  <si>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</si>
  <si>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</si>
  <si>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</si>
  <si>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</si>
  <si>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</si>
  <si>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</si>
  <si>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</si>
  <si>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</si>
  <si>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</si>
  <si>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</si>
  <si>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</si>
  <si>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</si>
  <si>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</si>
  <si>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г. Электрические сети с заменой электролампочек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</si>
  <si>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</si>
  <si>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</si>
  <si>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</si>
  <si>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</si>
  <si>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 xml:space="preserve">коммунальным услугам жилого дома № 2 ул. Октябрьская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</si>
  <si>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</si>
  <si>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</si>
  <si>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</si>
  <si>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</si>
  <si>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2 ул. Октябрьская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</si>
  <si>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</si>
  <si>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</si>
  <si>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</t>
  </si>
  <si>
    <t>6. задолженность за собственниками на 01.07.2015г.</t>
  </si>
  <si>
    <t xml:space="preserve">коммунальным услугам жилого дома № 2 ул. Октябрьская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</si>
  <si>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</si>
  <si>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</si>
  <si>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</si>
  <si>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</si>
  <si>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2 ул. Октябрьская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</si>
  <si>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</si>
  <si>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</si>
  <si>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</si>
  <si>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</si>
  <si>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</si>
  <si>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</si>
  <si>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</si>
  <si>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</si>
  <si>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</si>
  <si>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</si>
  <si>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</si>
  <si>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</si>
  <si>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</si>
  <si>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</si>
  <si>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2  ул. Октябрьская  за январь  </t>
  </si>
  <si>
    <t xml:space="preserve">5. Тариф </t>
  </si>
  <si>
    <t xml:space="preserve">коммунальным услугам жилого дома № 2 ул. Октябрьская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</si>
  <si>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</si>
  <si>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</si>
  <si>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2  ул. Октябрьская  за март  </t>
  </si>
  <si>
    <t>2. Остаток денежных средств по содержанию и текущему ремонту жилого дома на 01.03.2015г.</t>
  </si>
  <si>
    <t xml:space="preserve">5. Тариф  </t>
  </si>
  <si>
    <t>1. Задолженность по содержанию и текущему ремонту жилого дома на 01.03.2015 года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</si>
  <si>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</si>
  <si>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</si>
  <si>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</si>
  <si>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</si>
  <si>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</si>
  <si>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</si>
  <si>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</si>
  <si>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 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</si>
  <si>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</si>
  <si>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</si>
  <si>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5. Тариф н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</si>
  <si>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</si>
  <si>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</si>
  <si>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</si>
  <si>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</si>
  <si>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</si>
  <si>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(смена козырьков)</t>
  </si>
  <si>
    <t>е. Текущий ремонт подъездов (сняли дерево с крыши)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</si>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</sst>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4">
          <cell r="D214">
            <v>537.1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89">
      <selection activeCell="K117" sqref="K117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3" t="s">
        <v>27</v>
      </c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>
        <v>30022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537.1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</row>
    <row r="8" spans="1:11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16768.262000000002</v>
      </c>
    </row>
    <row r="9" spans="1:11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6">
        <v>9823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6450.571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338.373</v>
      </c>
    </row>
    <row r="13" spans="1:11" ht="15.75">
      <c r="A13" s="8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1654.268</v>
      </c>
    </row>
    <row r="14" spans="1:11" ht="15.75">
      <c r="A14" s="8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1074.2</v>
      </c>
    </row>
    <row r="15" spans="1:11" ht="15.75">
      <c r="A15" s="8" t="s">
        <v>99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432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9949.412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50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51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27</v>
      </c>
      <c r="L31" s="17"/>
    </row>
    <row r="32" spans="1:11" ht="15">
      <c r="A32" s="2" t="s">
        <v>52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36840.850000000006</v>
      </c>
    </row>
    <row r="33" spans="1:13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'[1]Лист3'!$D$214</f>
        <v>537.1</v>
      </c>
      <c r="M33" s="17"/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16</v>
      </c>
    </row>
    <row r="35" spans="1:11" ht="15">
      <c r="A35" s="2" t="s">
        <v>53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Лист2!AI34*3</f>
        <v>16290.243</v>
      </c>
    </row>
    <row r="36" spans="1:11" ht="15">
      <c r="A36" s="2" t="s">
        <v>54</v>
      </c>
      <c r="B36" s="3"/>
      <c r="C36" s="3"/>
      <c r="D36" s="3"/>
      <c r="E36" s="3"/>
      <c r="F36" s="3"/>
      <c r="G36" s="3"/>
      <c r="H36" s="3"/>
      <c r="I36" s="3"/>
      <c r="J36" s="4"/>
      <c r="K36" s="16">
        <v>9630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Лист2!AI36*3</f>
        <v>6654.669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Лист2!AI37*3</f>
        <v>338.373</v>
      </c>
    </row>
    <row r="40" spans="1:11" ht="15.75">
      <c r="A40" s="8" t="s">
        <v>97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2481.402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1611.3000000000002</v>
      </c>
    </row>
    <row r="42" spans="1:11" ht="15.75">
      <c r="A42" s="8" t="s">
        <v>99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Лист2!AI40+Лист2!W40+Лист2!K40</f>
        <v>432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11517.743999999999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55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56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27</v>
      </c>
      <c r="L58" s="17"/>
    </row>
    <row r="59" spans="1:11" ht="15">
      <c r="A59" s="2" t="s">
        <v>57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41613.34900000001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537.1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16</v>
      </c>
    </row>
    <row r="62" spans="1:11" ht="15">
      <c r="A62" s="2" t="s">
        <v>58</v>
      </c>
      <c r="B62" s="3"/>
      <c r="C62" s="3"/>
      <c r="D62" s="3"/>
      <c r="E62" s="3"/>
      <c r="F62" s="3"/>
      <c r="G62" s="3"/>
      <c r="H62" s="3"/>
      <c r="I62" s="3"/>
      <c r="J62" s="4"/>
      <c r="K62" s="16">
        <f>Лист2!K59+Лист2!W59+Лист2!AI59</f>
        <v>16290.243</v>
      </c>
    </row>
    <row r="63" spans="1:11" ht="15">
      <c r="A63" s="2" t="s">
        <v>59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27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6654.669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338.373</v>
      </c>
    </row>
    <row r="67" spans="1:11" ht="15.75">
      <c r="A67" s="8" t="s">
        <v>97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2481.402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1611.3000000000002</v>
      </c>
    </row>
    <row r="69" spans="1:11" ht="15.75">
      <c r="A69" s="8" t="s">
        <v>99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Лист2!K65+Лист2!W65+Лист2!AI65</f>
        <v>13241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24326.744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60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61</v>
      </c>
      <c r="B85" s="3"/>
      <c r="C85" s="3"/>
      <c r="D85" s="3"/>
      <c r="E85" s="3"/>
      <c r="F85" s="3"/>
      <c r="G85" s="3"/>
      <c r="H85" s="3"/>
      <c r="I85" s="3"/>
      <c r="J85" s="4"/>
      <c r="K85" s="13"/>
      <c r="L85" s="17"/>
    </row>
    <row r="86" spans="1:11" ht="15">
      <c r="A86" s="2" t="s">
        <v>62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33576.84800000001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537.1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16</v>
      </c>
    </row>
    <row r="89" spans="1:11" ht="15">
      <c r="A89" s="2" t="s">
        <v>63</v>
      </c>
      <c r="B89" s="3"/>
      <c r="C89" s="3"/>
      <c r="D89" s="3"/>
      <c r="E89" s="3"/>
      <c r="F89" s="3"/>
      <c r="G89" s="3"/>
      <c r="H89" s="3"/>
      <c r="I89" s="3"/>
      <c r="J89" s="4"/>
      <c r="K89" s="16">
        <f>Лист2!AI59*3</f>
        <v>16290.243</v>
      </c>
    </row>
    <row r="90" spans="1:11" ht="15">
      <c r="A90" s="2" t="s">
        <v>64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6654.669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338.373</v>
      </c>
    </row>
    <row r="94" spans="1:11" ht="15.75">
      <c r="A94" s="8" t="s">
        <v>97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2481.402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1611.3000000000002</v>
      </c>
    </row>
    <row r="96" spans="1:11" ht="15.75">
      <c r="A96" s="8" t="s">
        <v>99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Лист2!K90+Лист2!W90+Лист2!AI90</f>
        <v>23971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35056.744</v>
      </c>
    </row>
    <row r="109" spans="1:12" ht="15">
      <c r="A109" s="2" t="s">
        <v>65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30022</v>
      </c>
      <c r="L109" s="17"/>
    </row>
    <row r="110" spans="1:11" ht="15">
      <c r="A110" s="22" t="s">
        <v>66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65638.99100000001</v>
      </c>
    </row>
    <row r="111" spans="1:11" ht="15">
      <c r="A111" s="23" t="s">
        <v>67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80850.64399999999</v>
      </c>
    </row>
    <row r="112" spans="1:11" ht="15">
      <c r="A112" s="22" t="s">
        <v>26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68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69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70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17496</v>
      </c>
    </row>
    <row r="118" spans="1:11" ht="15">
      <c r="A118" s="2" t="s">
        <v>71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27</v>
      </c>
    </row>
    <row r="119" spans="1:11" ht="15">
      <c r="A119" s="2" t="s">
        <v>72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73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27</v>
      </c>
    </row>
    <row r="121" spans="1:11" ht="15">
      <c r="A121" s="2" t="s">
        <v>74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T67">
      <selection activeCell="AI106" sqref="AI106"/>
    </sheetView>
  </sheetViews>
  <sheetFormatPr defaultColWidth="9.00390625" defaultRowHeight="12.75"/>
  <cols>
    <col min="10" max="10" width="18.375" style="0" customWidth="1"/>
    <col min="22" max="22" width="18.0039062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77</v>
      </c>
      <c r="O2" s="1"/>
      <c r="P2" s="1"/>
      <c r="Q2" s="1"/>
      <c r="R2" s="1"/>
      <c r="S2" s="1"/>
      <c r="T2" s="1"/>
      <c r="U2" s="1"/>
      <c r="Y2" s="1"/>
      <c r="Z2" s="1" t="s">
        <v>80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3" t="s">
        <v>27</v>
      </c>
      <c r="M4" s="2" t="s">
        <v>78</v>
      </c>
      <c r="N4" s="3"/>
      <c r="O4" s="3"/>
      <c r="P4" s="3"/>
      <c r="Q4" s="3"/>
      <c r="R4" s="3"/>
      <c r="S4" s="3"/>
      <c r="T4" s="3"/>
      <c r="U4" s="3"/>
      <c r="V4" s="4"/>
      <c r="W4" s="13" t="s">
        <v>27</v>
      </c>
      <c r="X4" s="17"/>
      <c r="Y4" s="2" t="s">
        <v>83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27</v>
      </c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>
        <v>30022</v>
      </c>
      <c r="M5" s="2" t="s">
        <v>79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33659.184</v>
      </c>
      <c r="Y5" s="2" t="s">
        <v>81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35250.017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537.1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537.1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537.1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16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5">
        <v>11</v>
      </c>
      <c r="M8" s="2" t="s">
        <v>76</v>
      </c>
      <c r="N8" s="3"/>
      <c r="O8" s="3"/>
      <c r="P8" s="3"/>
      <c r="Q8" s="3"/>
      <c r="R8" s="3"/>
      <c r="S8" s="3"/>
      <c r="T8" s="3"/>
      <c r="U8" s="3"/>
      <c r="V8" s="4"/>
      <c r="W8" s="15">
        <v>10.11</v>
      </c>
      <c r="Y8" s="2" t="s">
        <v>82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10.11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5908.1</v>
      </c>
      <c r="M9" s="2" t="s">
        <v>29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5430.081</v>
      </c>
      <c r="Y9" s="2" t="s">
        <v>30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5430.081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2014.125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2218.223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2218.223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112.791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112.791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112.791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27</v>
      </c>
      <c r="M13" s="8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827.134</v>
      </c>
      <c r="Y13" s="8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827.134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537.1</v>
      </c>
      <c r="Y14" s="8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537.1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144</v>
      </c>
      <c r="M15" s="8" t="s">
        <v>99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144</v>
      </c>
      <c r="Y15" s="8" t="s">
        <v>99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144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44</v>
      </c>
      <c r="B25" s="3"/>
      <c r="C25" s="3"/>
      <c r="D25" s="3"/>
      <c r="E25" s="3"/>
      <c r="F25" s="3"/>
      <c r="G25" s="3"/>
      <c r="H25" s="3"/>
      <c r="I25" s="3"/>
      <c r="J25" s="4"/>
      <c r="K25" s="5">
        <f>16*9</f>
        <v>144</v>
      </c>
      <c r="M25" s="2" t="s">
        <v>44</v>
      </c>
      <c r="N25" s="3"/>
      <c r="O25" s="3"/>
      <c r="P25" s="3"/>
      <c r="Q25" s="3"/>
      <c r="R25" s="3"/>
      <c r="S25" s="3"/>
      <c r="T25" s="3"/>
      <c r="U25" s="3"/>
      <c r="V25" s="4"/>
      <c r="W25" s="5">
        <v>144</v>
      </c>
      <c r="Y25" s="2" t="s">
        <v>44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144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2270.916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3839.248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3839.248</v>
      </c>
    </row>
    <row r="28" spans="1:33" ht="15.75">
      <c r="A28" s="1"/>
      <c r="B28" s="1"/>
      <c r="C28" s="1"/>
      <c r="D28" s="1"/>
      <c r="E28" s="29" t="s">
        <v>35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33</v>
      </c>
      <c r="S28" s="1"/>
      <c r="T28" s="1"/>
      <c r="U28" s="1"/>
      <c r="Y28" s="1"/>
      <c r="Z28" s="1"/>
      <c r="AA28" s="1"/>
      <c r="AB28" s="1"/>
      <c r="AC28" s="1"/>
      <c r="AD28" s="29" t="s">
        <v>31</v>
      </c>
      <c r="AE28" s="1"/>
      <c r="AF28" s="1"/>
      <c r="AG28" s="1"/>
    </row>
    <row r="29" spans="1:36" ht="15">
      <c r="A29" s="2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27</v>
      </c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27</v>
      </c>
      <c r="X29" s="17"/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27</v>
      </c>
      <c r="AJ29" s="17"/>
    </row>
    <row r="30" spans="1:35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36840.85</v>
      </c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38431.683</v>
      </c>
      <c r="X30" s="17" t="s">
        <v>27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40022.515999999996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537.1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537.1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537.1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16</v>
      </c>
    </row>
    <row r="33" spans="1:35" ht="15">
      <c r="A33" s="2" t="s">
        <v>82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10.11</v>
      </c>
      <c r="M33" s="2" t="s">
        <v>82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10.11</v>
      </c>
      <c r="Y33" s="2" t="s">
        <v>76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10.11</v>
      </c>
    </row>
    <row r="34" spans="1:35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5430.081</v>
      </c>
      <c r="M34" s="2" t="s">
        <v>34</v>
      </c>
      <c r="N34" s="3"/>
      <c r="O34" s="3"/>
      <c r="P34" s="3"/>
      <c r="Q34" s="3"/>
      <c r="R34" s="3"/>
      <c r="S34" s="3"/>
      <c r="T34" s="3"/>
      <c r="U34" s="3"/>
      <c r="V34" s="4"/>
      <c r="W34" s="16">
        <f>W33*W31</f>
        <v>5430.081</v>
      </c>
      <c r="Y34" s="2" t="s">
        <v>32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AI33*AI31</f>
        <v>5430.081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2218.223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2218.223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2218.223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112.791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112.791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112.791</v>
      </c>
    </row>
    <row r="38" spans="1:35" ht="15.75">
      <c r="A38" s="8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827.134</v>
      </c>
      <c r="M38" s="8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827.134</v>
      </c>
      <c r="Y38" s="8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827.134</v>
      </c>
    </row>
    <row r="39" spans="1:35" ht="15.75">
      <c r="A39" s="8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537.1</v>
      </c>
      <c r="M39" s="8" t="s">
        <v>98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537.1</v>
      </c>
      <c r="Y39" s="8" t="s">
        <v>98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537.1</v>
      </c>
    </row>
    <row r="40" spans="1:35" ht="15.75">
      <c r="A40" s="8" t="s">
        <v>99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144</v>
      </c>
      <c r="M40" s="8" t="s">
        <v>99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144</v>
      </c>
      <c r="Y40" s="8" t="s">
        <v>99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W40</f>
        <v>144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 t="s">
        <v>27</v>
      </c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 t="s">
        <v>27</v>
      </c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44</v>
      </c>
      <c r="B50" s="3"/>
      <c r="C50" s="3"/>
      <c r="D50" s="3"/>
      <c r="E50" s="3"/>
      <c r="F50" s="3"/>
      <c r="G50" s="3"/>
      <c r="H50" s="3"/>
      <c r="I50" s="3"/>
      <c r="J50" s="4"/>
      <c r="K50" s="5">
        <v>144</v>
      </c>
      <c r="M50" s="2" t="s">
        <v>44</v>
      </c>
      <c r="N50" s="3"/>
      <c r="O50" s="3"/>
      <c r="P50" s="3"/>
      <c r="Q50" s="3"/>
      <c r="R50" s="3"/>
      <c r="S50" s="3"/>
      <c r="T50" s="3"/>
      <c r="U50" s="3"/>
      <c r="V50" s="4"/>
      <c r="W50" s="5">
        <v>144</v>
      </c>
      <c r="Y50" s="2" t="s">
        <v>44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f>W50</f>
        <v>144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3839.248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3839.248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3839.248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56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27</v>
      </c>
      <c r="L54" s="17"/>
      <c r="M54" s="2" t="s">
        <v>88</v>
      </c>
      <c r="N54" s="3"/>
      <c r="O54" s="3"/>
      <c r="P54" s="3"/>
      <c r="Q54" s="3"/>
      <c r="R54" s="3"/>
      <c r="S54" s="3"/>
      <c r="T54" s="3"/>
      <c r="U54" s="3"/>
      <c r="V54" s="4"/>
      <c r="W54" s="13" t="s">
        <v>27</v>
      </c>
      <c r="X54" s="17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13" t="s">
        <v>27</v>
      </c>
      <c r="AJ54" s="17"/>
    </row>
    <row r="55" spans="1:35" ht="15">
      <c r="A55" s="2" t="s">
        <v>57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41613.348999999995</v>
      </c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43204.18199999999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31986.014999999992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537.1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537.1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537.1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16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16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16</v>
      </c>
    </row>
    <row r="58" spans="1:35" ht="15">
      <c r="A58" s="2" t="s">
        <v>82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10.11</v>
      </c>
      <c r="M58" s="2" t="s">
        <v>82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10.11</v>
      </c>
      <c r="Y58" s="2" t="s">
        <v>94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10.11</v>
      </c>
    </row>
    <row r="59" spans="1:35" ht="15">
      <c r="A59" s="2" t="s">
        <v>37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5430.081</v>
      </c>
      <c r="M59" s="2" t="s">
        <v>38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5430.081</v>
      </c>
      <c r="Y59" s="2" t="s">
        <v>39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5430.081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2218.223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2218.223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2218.223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112.791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112.791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112.791</v>
      </c>
    </row>
    <row r="63" spans="1:35" ht="15.75">
      <c r="A63" s="8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827.134</v>
      </c>
      <c r="M63" s="8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827.134</v>
      </c>
      <c r="Y63" s="8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827.134</v>
      </c>
    </row>
    <row r="64" spans="1:35" ht="15.75">
      <c r="A64" s="8" t="s">
        <v>98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537.1</v>
      </c>
      <c r="M64" s="8" t="s">
        <v>98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537.1</v>
      </c>
      <c r="Y64" s="8" t="s">
        <v>98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537.1</v>
      </c>
    </row>
    <row r="65" spans="1:35" ht="15.75">
      <c r="A65" s="8" t="s">
        <v>99</v>
      </c>
      <c r="B65" s="7"/>
      <c r="C65" s="7"/>
      <c r="D65" s="7"/>
      <c r="E65" s="7"/>
      <c r="F65" s="7"/>
      <c r="G65" s="7"/>
      <c r="H65" s="7"/>
      <c r="I65" s="3"/>
      <c r="J65" s="4"/>
      <c r="K65" s="15">
        <f>K40</f>
        <v>144</v>
      </c>
      <c r="M65" s="8" t="s">
        <v>99</v>
      </c>
      <c r="N65" s="7"/>
      <c r="O65" s="7"/>
      <c r="P65" s="7"/>
      <c r="Q65" s="7"/>
      <c r="R65" s="7"/>
      <c r="S65" s="7"/>
      <c r="T65" s="7"/>
      <c r="U65" s="3"/>
      <c r="V65" s="4"/>
      <c r="W65" s="15">
        <f>W71+W72+W75</f>
        <v>12953</v>
      </c>
      <c r="Y65" s="8" t="s">
        <v>99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AI75</f>
        <v>144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27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101</v>
      </c>
      <c r="N71" s="3"/>
      <c r="O71" s="3"/>
      <c r="P71" s="3"/>
      <c r="Q71" s="3"/>
      <c r="R71" s="3"/>
      <c r="S71" s="3"/>
      <c r="T71" s="3"/>
      <c r="U71" s="3"/>
      <c r="V71" s="4"/>
      <c r="W71" s="5">
        <v>809</v>
      </c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100</v>
      </c>
      <c r="N72" s="3"/>
      <c r="O72" s="3"/>
      <c r="P72" s="3"/>
      <c r="Q72" s="3"/>
      <c r="R72" s="3"/>
      <c r="S72" s="3"/>
      <c r="T72" s="3"/>
      <c r="U72" s="3"/>
      <c r="V72" s="4"/>
      <c r="W72" s="5">
        <v>12000</v>
      </c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44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144</v>
      </c>
      <c r="M75" s="2" t="s">
        <v>44</v>
      </c>
      <c r="N75" s="3"/>
      <c r="O75" s="3"/>
      <c r="P75" s="3"/>
      <c r="Q75" s="3"/>
      <c r="R75" s="3"/>
      <c r="S75" s="3"/>
      <c r="T75" s="3"/>
      <c r="U75" s="3"/>
      <c r="V75" s="4"/>
      <c r="W75" s="5">
        <v>144</v>
      </c>
      <c r="Y75" s="2" t="s">
        <v>44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144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3839.248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16648.248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3839.248</v>
      </c>
    </row>
    <row r="78" spans="5:30" ht="12.75">
      <c r="E78" s="18" t="s">
        <v>23</v>
      </c>
      <c r="R78" s="19" t="s">
        <v>24</v>
      </c>
      <c r="AD78" s="19" t="s">
        <v>25</v>
      </c>
    </row>
    <row r="79" spans="1:35" ht="15">
      <c r="A79" s="2" t="s">
        <v>61</v>
      </c>
      <c r="B79" s="3"/>
      <c r="C79" s="3"/>
      <c r="D79" s="3"/>
      <c r="E79" s="3"/>
      <c r="F79" s="3"/>
      <c r="G79" s="3"/>
      <c r="H79" s="3"/>
      <c r="I79" s="3"/>
      <c r="J79" s="4"/>
      <c r="K79" s="20"/>
      <c r="L79" s="17"/>
      <c r="M79" s="2" t="s">
        <v>90</v>
      </c>
      <c r="N79" s="3"/>
      <c r="O79" s="3"/>
      <c r="P79" s="3"/>
      <c r="Q79" s="3"/>
      <c r="R79" s="3"/>
      <c r="S79" s="3"/>
      <c r="T79" s="3"/>
      <c r="U79" s="3"/>
      <c r="V79" s="4"/>
      <c r="W79" s="20"/>
      <c r="Y79" s="2" t="s">
        <v>95</v>
      </c>
      <c r="Z79" s="3"/>
      <c r="AA79" s="3"/>
      <c r="AB79" s="3"/>
      <c r="AC79" s="3"/>
      <c r="AD79" s="3"/>
      <c r="AE79" s="3"/>
      <c r="AF79" s="3"/>
      <c r="AG79" s="3"/>
      <c r="AH79" s="4"/>
      <c r="AI79" s="20"/>
    </row>
    <row r="80" spans="1:35" ht="15">
      <c r="A80" s="2" t="s">
        <v>62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33576.84799999999</v>
      </c>
      <c r="M80" s="2" t="s">
        <v>91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12167.68099999999</v>
      </c>
      <c r="Y80" s="2" t="s">
        <v>96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13219.513999999988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537.1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537.1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537.1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16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16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16</v>
      </c>
    </row>
    <row r="83" spans="1:35" ht="15">
      <c r="A83" s="2" t="s">
        <v>82</v>
      </c>
      <c r="B83" s="3"/>
      <c r="C83" s="3"/>
      <c r="D83" s="3"/>
      <c r="E83" s="3"/>
      <c r="F83" s="3"/>
      <c r="G83" s="3"/>
      <c r="H83" s="3"/>
      <c r="I83" s="3"/>
      <c r="J83" s="4"/>
      <c r="K83" s="15">
        <f>W58</f>
        <v>10.11</v>
      </c>
      <c r="M83" s="2" t="s">
        <v>82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10.11</v>
      </c>
      <c r="Y83" s="2" t="s">
        <v>82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10.11</v>
      </c>
    </row>
    <row r="84" spans="1:35" ht="15">
      <c r="A84" s="2" t="s">
        <v>43</v>
      </c>
      <c r="B84" s="3"/>
      <c r="C84" s="3"/>
      <c r="D84" s="3"/>
      <c r="E84" s="3"/>
      <c r="F84" s="3"/>
      <c r="G84" s="3"/>
      <c r="H84" s="3"/>
      <c r="I84" s="3"/>
      <c r="J84" s="4"/>
      <c r="K84" s="16">
        <f>W59</f>
        <v>5430.081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5430.081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5430.081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2218.223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2218.223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2218.223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112.791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112.791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112.791</v>
      </c>
    </row>
    <row r="88" spans="1:35" ht="15.75">
      <c r="A88" s="8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827.134</v>
      </c>
      <c r="M88" s="8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827.134</v>
      </c>
      <c r="Y88" s="8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827.134</v>
      </c>
    </row>
    <row r="89" spans="1:35" ht="15.75">
      <c r="A89" s="8" t="s">
        <v>98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537.1</v>
      </c>
      <c r="M89" s="8" t="s">
        <v>98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537.1</v>
      </c>
      <c r="Y89" s="8" t="s">
        <v>98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537.1</v>
      </c>
    </row>
    <row r="90" spans="1:35" ht="15.75">
      <c r="A90" s="8" t="s">
        <v>99</v>
      </c>
      <c r="B90" s="7"/>
      <c r="C90" s="7"/>
      <c r="D90" s="7"/>
      <c r="E90" s="7"/>
      <c r="F90" s="7"/>
      <c r="G90" s="7"/>
      <c r="H90" s="7"/>
      <c r="I90" s="3"/>
      <c r="J90" s="4"/>
      <c r="K90" s="15">
        <f>K98+K100</f>
        <v>23144</v>
      </c>
      <c r="M90" s="8" t="s">
        <v>99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W94+W100</f>
        <v>683</v>
      </c>
      <c r="Y90" s="8" t="s">
        <v>99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AI100</f>
        <v>144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539</v>
      </c>
      <c r="Y94" s="2" t="s">
        <v>40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27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>
        <v>23000</v>
      </c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44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144</v>
      </c>
      <c r="M100" s="2" t="s">
        <v>44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144</v>
      </c>
      <c r="Y100" s="2" t="s">
        <v>44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144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26839.248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4378.248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3839.248</v>
      </c>
    </row>
    <row r="103" ht="12.75">
      <c r="AI103" s="21" t="s">
        <v>27</v>
      </c>
    </row>
    <row r="104" ht="12.75">
      <c r="AI104" s="30">
        <f>AI80+AI84-AI101</f>
        <v>14810.346999999987</v>
      </c>
    </row>
    <row r="105" spans="34:35" ht="12.75">
      <c r="AH105" t="s">
        <v>102</v>
      </c>
      <c r="AI105">
        <f>AI89*5</f>
        <v>2685.5</v>
      </c>
    </row>
    <row r="106" spans="34:35" ht="12.75">
      <c r="AH106" t="s">
        <v>103</v>
      </c>
      <c r="AI106" s="21">
        <f>AI104+AI105</f>
        <v>17495.846999999987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2013-07-29T08:24:34Z</cp:lastPrinted>
  <dcterms:created xsi:type="dcterms:W3CDTF">2012-04-11T04:13:08Z</dcterms:created>
  <dcterms:modified xsi:type="dcterms:W3CDTF">2016-02-25T11:47:26Z</dcterms:modified>
  <cp:category/>
  <cp:version/>
  <cp:contentType/>
  <cp:contentStatus/>
</cp:coreProperties>
</file>